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puts" sheetId="1" state="visible" r:id="rId1"/>
    <sheet xmlns:r="http://schemas.openxmlformats.org/officeDocument/2006/relationships" name="Calcul" sheetId="2" state="visible" r:id="rId2"/>
    <sheet xmlns:r="http://schemas.openxmlformats.org/officeDocument/2006/relationships" name="Bareme" sheetId="3" state="visible" r:id="rId3"/>
    <sheet xmlns:r="http://schemas.openxmlformats.org/officeDocument/2006/relationships" name="Comparatif" sheetId="4" state="visible" r:id="rId4"/>
    <sheet xmlns:r="http://schemas.openxmlformats.org/officeDocument/2006/relationships" name="Source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4"/>
    </font>
    <font>
      <name val="Arial"/>
      <b val="1"/>
      <color rgb="00FFFFFF"/>
      <sz val="11"/>
    </font>
    <font>
      <name val="Arial"/>
      <b val="1"/>
      <sz val="11"/>
    </font>
    <font>
      <name val="Arial"/>
      <sz val="11"/>
    </font>
    <font>
      <name val="Arial"/>
      <i val="1"/>
      <color rgb="00666666"/>
      <sz val="9"/>
    </font>
    <font>
      <name val="Arial"/>
      <i val="1"/>
      <color rgb="00C0392B"/>
      <sz val="10"/>
    </font>
  </fonts>
  <fills count="6">
    <fill>
      <patternFill/>
    </fill>
    <fill>
      <patternFill patternType="gray125"/>
    </fill>
    <fill>
      <patternFill patternType="solid">
        <fgColor rgb="00004E89"/>
      </patternFill>
    </fill>
    <fill>
      <patternFill patternType="solid">
        <fgColor rgb="00FFF8DC"/>
      </patternFill>
    </fill>
    <fill>
      <patternFill patternType="solid">
        <fgColor rgb="00D4EDDA"/>
      </patternFill>
    </fill>
    <fill>
      <patternFill patternType="solid">
        <fgColor rgb="00D6EAF8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center" wrapText="1"/>
    </xf>
    <xf numFmtId="0" fontId="4" fillId="3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1" fillId="2" borderId="0" applyAlignment="1" pivotButton="0" quotePrefix="0" xfId="0">
      <alignment horizontal="center"/>
    </xf>
    <xf numFmtId="4" fontId="4" fillId="0" borderId="1" applyAlignment="1" pivotButton="0" quotePrefix="0" xfId="0">
      <alignment horizontal="center" vertical="center" wrapText="1"/>
    </xf>
    <xf numFmtId="10" fontId="4" fillId="0" borderId="1" applyAlignment="1" pivotButton="0" quotePrefix="0" xfId="0">
      <alignment horizontal="center" vertical="center" wrapText="1"/>
    </xf>
    <xf numFmtId="4" fontId="3" fillId="4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wrapText="1"/>
    </xf>
    <xf numFmtId="0" fontId="3" fillId="5" borderId="0" pivotButton="0" quotePrefix="0" xfId="0"/>
    <xf numFmtId="0" fontId="4" fillId="0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2"/>
  <sheetViews>
    <sheetView workbookViewId="0">
      <selection activeCell="A1" sqref="A1"/>
    </sheetView>
  </sheetViews>
  <sheetFormatPr baseColWidth="8" defaultRowHeight="15"/>
  <cols>
    <col width="35" customWidth="1" min="1" max="1"/>
    <col width="40" customWidth="1" min="2" max="2"/>
    <col width="50" customWidth="1" min="3" max="3"/>
  </cols>
  <sheetData>
    <row r="1" ht="28" customHeight="1">
      <c r="A1" s="1" t="inlineStr">
        <is>
          <t>SIMULATEUR FRAIS DE DOUANE SUISSE 2026</t>
        </is>
      </c>
    </row>
    <row r="3">
      <c r="A3" s="2" t="inlineStr">
        <is>
          <t>Champ</t>
        </is>
      </c>
      <c r="B3" s="2" t="inlineStr">
        <is>
          <t>Valeur</t>
        </is>
      </c>
      <c r="C3" s="2" t="inlineStr">
        <is>
          <t>Notes</t>
        </is>
      </c>
    </row>
    <row r="4">
      <c r="A4" s="3" t="inlineStr">
        <is>
          <t>Type d'opération</t>
        </is>
      </c>
      <c r="B4" s="4" t="inlineStr">
        <is>
          <t>Voyageur retour Suisse</t>
        </is>
      </c>
      <c r="C4" s="5" t="inlineStr">
        <is>
          <t>Voyageur retour / Achat en ligne / Importation commerciale / Véhicule particulier</t>
        </is>
      </c>
    </row>
    <row r="5">
      <c r="A5" s="3" t="inlineStr">
        <is>
          <t>Nombre d'articles</t>
        </is>
      </c>
      <c r="B5" s="4" t="n">
        <v>1</v>
      </c>
      <c r="C5" s="5" t="inlineStr">
        <is>
          <t>Nombre total de marchandises dans la déclaration</t>
        </is>
      </c>
    </row>
    <row r="6">
      <c r="A6" s="3" t="inlineStr">
        <is>
          <t>Valeur totale (CHF)</t>
        </is>
      </c>
      <c r="B6" s="4" t="n">
        <v>250</v>
      </c>
      <c r="C6" s="5" t="inlineStr">
        <is>
          <t>Somme TTC en CHF (taux change appliqué si EUR)</t>
        </is>
      </c>
    </row>
    <row r="7">
      <c r="A7" s="3" t="inlineStr">
        <is>
          <t>Catégorie principale</t>
        </is>
      </c>
      <c r="B7" s="4" t="inlineStr">
        <is>
          <t>Marchandises générales</t>
        </is>
      </c>
      <c r="C7" s="5" t="inlineStr">
        <is>
          <t>Générales / Alimentation viande-poisson / Alcool / Tabac / Carburant / Médicaments</t>
        </is>
      </c>
    </row>
    <row r="8">
      <c r="A8" s="3" t="inlineStr">
        <is>
          <t>Date du voyage</t>
        </is>
      </c>
      <c r="B8" s="4" t="inlineStr">
        <is>
          <t>2026-05-03</t>
        </is>
      </c>
      <c r="C8" s="5" t="inlineStr">
        <is>
          <t>Format AAAA-MM-JJ — détermine franchise applicable</t>
        </is>
      </c>
    </row>
    <row r="9">
      <c r="A9" s="3" t="inlineStr">
        <is>
          <t>Mode déclaration</t>
        </is>
      </c>
      <c r="B9" s="4" t="inlineStr">
        <is>
          <t>QuickZoll mobile</t>
        </is>
      </c>
      <c r="C9" s="5" t="inlineStr">
        <is>
          <t>QuickZoll mobile / Formulaire 13.20 / Bureau de douane</t>
        </is>
      </c>
    </row>
    <row r="12" ht="32" customHeight="1">
      <c r="A12" s="6" t="inlineStr">
        <is>
          <t>Simulateur Frais Douane Suisse 2026 — Mehdi Kabbaj — macalculatriceenligne.com — Mis à jour : 2026-05-03 — Réforme franchise 300→150 CHF intégrée</t>
        </is>
      </c>
    </row>
  </sheetData>
  <mergeCells count="2">
    <mergeCell ref="A1:C1"/>
    <mergeCell ref="A12:C12"/>
  </mergeCells>
  <dataValidations count="3">
    <dataValidation sqref="B4" showDropDown="0" showInputMessage="0" showErrorMessage="0" allowBlank="1" type="list">
      <formula1>"Voyageur retour Suisse,Achat en ligne France-Suisse,Importation commerciale,Véhicule particulier"</formula1>
    </dataValidation>
    <dataValidation sqref="B7" showDropDown="0" showInputMessage="0" showErrorMessage="0" allowBlank="1" type="list">
      <formula1>"Marchandises générales,Alimentation viande-poisson,Alcool,Tabac,Carburant,Médicaments"</formula1>
    </dataValidation>
    <dataValidation sqref="B9" showDropDown="0" showInputMessage="0" showErrorMessage="0" allowBlank="1" type="list">
      <formula1>"QuickZoll mobile,Formulaire 13.20,Bureau de douane"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3"/>
  <sheetViews>
    <sheetView workbookViewId="0">
      <selection activeCell="A1" sqref="A1"/>
    </sheetView>
  </sheetViews>
  <sheetFormatPr baseColWidth="8" defaultRowHeight="15"/>
  <cols>
    <col width="45" customWidth="1" min="1" max="1"/>
    <col width="20" customWidth="1" min="2" max="2"/>
    <col width="50" customWidth="1" min="3" max="3"/>
  </cols>
  <sheetData>
    <row r="1" ht="26" customHeight="1">
      <c r="A1" s="7" t="inlineStr">
        <is>
          <t>CALCUL TVA + DROITS DOUANE</t>
        </is>
      </c>
    </row>
    <row r="3">
      <c r="A3" s="2" t="inlineStr">
        <is>
          <t>Élément</t>
        </is>
      </c>
      <c r="B3" s="2" t="inlineStr">
        <is>
          <t>Valeur</t>
        </is>
      </c>
      <c r="C3" s="2" t="inlineStr">
        <is>
          <t>Formule / Référence</t>
        </is>
      </c>
    </row>
    <row r="4">
      <c r="A4" s="3" t="inlineStr">
        <is>
          <t>Valeur totale déclarée (CHF)</t>
        </is>
      </c>
      <c r="B4" s="8">
        <f>Inputs!B6</f>
        <v/>
      </c>
      <c r="C4" s="5" t="inlineStr">
        <is>
          <t>Saisie Inputs!B6</t>
        </is>
      </c>
    </row>
    <row r="5">
      <c r="A5" s="3" t="inlineStr">
        <is>
          <t>Franchise voyageur applicable (CHF)</t>
        </is>
      </c>
      <c r="B5" s="8">
        <f>IF(Inputs!B8&lt;DATE(2025,1,1),300,150)</f>
        <v/>
      </c>
      <c r="C5" s="5" t="inlineStr">
        <is>
          <t>Réforme 01/01/2025 : 300→150 CHF</t>
        </is>
      </c>
    </row>
    <row r="6">
      <c r="A6" s="3" t="inlineStr">
        <is>
          <t>Excédent imposable (CHF)</t>
        </is>
      </c>
      <c r="B6" s="8">
        <f>MAX(0,B4-B5)</f>
        <v/>
      </c>
      <c r="C6" s="5" t="inlineStr">
        <is>
          <t>Valeur - franchise (si voyageur)</t>
        </is>
      </c>
    </row>
    <row r="7">
      <c r="A7" s="3" t="inlineStr">
        <is>
          <t>Taux TVA applicable</t>
        </is>
      </c>
      <c r="B7" s="9">
        <f>IF(OR(Inputs!B7="Alimentation viande-poisson",Inputs!B7="Médicaments"),0.026,0.081)</f>
        <v/>
      </c>
      <c r="C7" s="5" t="inlineStr">
        <is>
          <t>8,1% normal / 2,6% réduit (alim/livres/médic)</t>
        </is>
      </c>
    </row>
    <row r="8">
      <c r="A8" s="3" t="inlineStr">
        <is>
          <t>TVA due (CHF)</t>
        </is>
      </c>
      <c r="B8" s="9">
        <f>IF(Inputs!B4="Voyageur retour Suisse",B6*B7,B4*B7)</f>
        <v/>
      </c>
      <c r="C8" s="5" t="inlineStr">
        <is>
          <t>Voyageur : sur excédent / Autre : sur valeur totale</t>
        </is>
      </c>
    </row>
    <row r="9">
      <c r="A9" s="3" t="inlineStr">
        <is>
          <t>Taxe automobile (CHF)</t>
        </is>
      </c>
      <c r="B9" s="8">
        <f>IF(Inputs!B4="Véhicule particulier",B4*0.04,0)</f>
        <v/>
      </c>
      <c r="C9" s="5" t="inlineStr">
        <is>
          <t>4% véhicule (LTaxAuto)</t>
        </is>
      </c>
    </row>
    <row r="10">
      <c r="A10" s="3" t="inlineStr">
        <is>
          <t>Droits Tares estimés (CHF)</t>
        </is>
      </c>
      <c r="B10" s="8">
        <f>IF(Inputs!B4="Importation commerciale",B4*0.02,0)</f>
        <v/>
      </c>
      <c r="C10" s="5" t="inlineStr">
        <is>
          <t>Estimation 2% — voir tares.ezv.admin.ch pour position tarifaire</t>
        </is>
      </c>
    </row>
    <row r="11">
      <c r="A11" s="3" t="inlineStr">
        <is>
          <t>TOTAL CHF DÛ</t>
        </is>
      </c>
      <c r="B11" s="10">
        <f>B8+B9+B10</f>
        <v/>
      </c>
      <c r="C11" s="5" t="inlineStr">
        <is>
          <t>Somme TVA + taxe auto + droits Tares</t>
        </is>
      </c>
    </row>
    <row r="13" ht="32" customHeight="1">
      <c r="A13" s="11" t="inlineStr">
        <is>
          <t>⚠️ Quotas voyageur en sus : 1L spiritueux &gt;18°, 5L vin/bière, 200 cigarettes, 1kg viande. Au-delà : taxes spécifiques par catégorie.</t>
        </is>
      </c>
    </row>
  </sheetData>
  <mergeCells count="2">
    <mergeCell ref="A1:C1"/>
    <mergeCell ref="A13:C1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0" customWidth="1" min="1" max="1"/>
    <col width="18" customWidth="1" min="2" max="2"/>
    <col width="18" customWidth="1" min="3" max="3"/>
    <col width="18" customWidth="1" min="4" max="4"/>
    <col width="40" customWidth="1" min="5" max="5"/>
  </cols>
  <sheetData>
    <row r="1" ht="26" customHeight="1">
      <c r="A1" s="7" t="inlineStr">
        <is>
          <t>BARÈME OFFICIEL DOUANE SUISSE 2026</t>
        </is>
      </c>
    </row>
    <row r="3">
      <c r="A3" s="12" t="inlineStr">
        <is>
          <t>Franchise voyageur (historique)</t>
        </is>
      </c>
    </row>
    <row r="4">
      <c r="A4" s="2" t="inlineStr">
        <is>
          <t>Période</t>
        </is>
      </c>
      <c r="B4" s="2" t="inlineStr">
        <is>
          <t>Seuil CHF</t>
        </is>
      </c>
      <c r="C4" s="2" t="inlineStr">
        <is>
          <t>Source</t>
        </is>
      </c>
      <c r="D4" t="inlineStr"/>
      <c r="E4" t="inlineStr"/>
    </row>
    <row r="5">
      <c r="A5" s="5" t="inlineStr">
        <is>
          <t>Avant 01/01/2025</t>
        </is>
      </c>
      <c r="B5" s="13" t="n">
        <v>300</v>
      </c>
      <c r="C5" s="5" t="inlineStr">
        <is>
          <t>Ord. franchise OFDF</t>
        </is>
      </c>
      <c r="D5" s="5" t="inlineStr"/>
      <c r="E5" s="5" t="inlineStr"/>
    </row>
    <row r="6">
      <c r="A6" s="5" t="inlineStr">
        <is>
          <t>Depuis 01/01/2025</t>
        </is>
      </c>
      <c r="B6" s="13" t="n">
        <v>150</v>
      </c>
      <c r="C6" s="5" t="inlineStr">
        <is>
          <t>Réforme bazg.admin.ch</t>
        </is>
      </c>
      <c r="D6" s="5" t="inlineStr"/>
      <c r="E6" s="5" t="inlineStr"/>
    </row>
    <row r="8">
      <c r="A8" s="12" t="inlineStr">
        <is>
          <t>Taux TVA Suisse 2026</t>
        </is>
      </c>
    </row>
    <row r="9">
      <c r="A9" s="2" t="inlineStr">
        <is>
          <t>Type</t>
        </is>
      </c>
      <c r="B9" s="2" t="inlineStr">
        <is>
          <t>Taux</t>
        </is>
      </c>
      <c r="C9" s="2" t="inlineStr">
        <is>
          <t>Champ d'application</t>
        </is>
      </c>
      <c r="D9" t="inlineStr"/>
      <c r="E9" t="inlineStr"/>
    </row>
    <row r="10">
      <c r="A10" s="5" t="inlineStr">
        <is>
          <t>Normal</t>
        </is>
      </c>
      <c r="B10" s="13" t="inlineStr">
        <is>
          <t>8,1%</t>
        </is>
      </c>
      <c r="C10" s="5" t="inlineStr">
        <is>
          <t>Marchandises générales, électronique, vêtements</t>
        </is>
      </c>
      <c r="D10" s="5" t="inlineStr"/>
      <c r="E10" s="5" t="inlineStr"/>
    </row>
    <row r="11">
      <c r="A11" s="5" t="inlineStr">
        <is>
          <t>Réduit</t>
        </is>
      </c>
      <c r="B11" s="13" t="inlineStr">
        <is>
          <t>2,6%</t>
        </is>
      </c>
      <c r="C11" s="5" t="inlineStr">
        <is>
          <t>Alimentation, livres, médicaments, journaux</t>
        </is>
      </c>
      <c r="D11" s="5" t="inlineStr"/>
      <c r="E11" s="5" t="inlineStr"/>
    </row>
    <row r="12">
      <c r="A12" s="5" t="inlineStr">
        <is>
          <t>Hébergement</t>
        </is>
      </c>
      <c r="B12" s="13" t="inlineStr">
        <is>
          <t>3,8%</t>
        </is>
      </c>
      <c r="C12" s="5" t="inlineStr">
        <is>
          <t>Nuitées hôtelières</t>
        </is>
      </c>
      <c r="D12" s="5" t="inlineStr"/>
      <c r="E12" s="5" t="inlineStr"/>
    </row>
    <row r="14">
      <c r="A14" s="12" t="inlineStr">
        <is>
          <t>Quotas voyageur (par personne / 24h)</t>
        </is>
      </c>
    </row>
    <row r="15">
      <c r="A15" s="2" t="inlineStr">
        <is>
          <t>Catégorie</t>
        </is>
      </c>
      <c r="B15" s="2" t="inlineStr">
        <is>
          <t>Quota franc</t>
        </is>
      </c>
      <c r="C15" s="2" t="inlineStr">
        <is>
          <t>Au-delà</t>
        </is>
      </c>
      <c r="D15" t="inlineStr"/>
      <c r="E15" t="inlineStr"/>
    </row>
    <row r="16">
      <c r="A16" s="5" t="inlineStr">
        <is>
          <t>Spiritueux &gt;18°</t>
        </is>
      </c>
      <c r="B16" s="13" t="inlineStr">
        <is>
          <t>1 litre</t>
        </is>
      </c>
      <c r="C16" s="5" t="inlineStr">
        <is>
          <t>CHF 2/L taxe spécifique</t>
        </is>
      </c>
      <c r="D16" s="5" t="inlineStr"/>
      <c r="E16" s="5" t="inlineStr"/>
    </row>
    <row r="17">
      <c r="A17" s="5" t="inlineStr">
        <is>
          <t>Vin / bière</t>
        </is>
      </c>
      <c r="B17" s="13" t="inlineStr">
        <is>
          <t>5 litres</t>
        </is>
      </c>
      <c r="C17" s="5" t="inlineStr">
        <is>
          <t>CHF 0,60/L vin, CHF 0,25/L bière</t>
        </is>
      </c>
      <c r="D17" s="5" t="inlineStr"/>
      <c r="E17" s="5" t="inlineStr"/>
    </row>
    <row r="18">
      <c r="A18" s="5" t="inlineStr">
        <is>
          <t>Cigarettes</t>
        </is>
      </c>
      <c r="B18" s="13" t="inlineStr">
        <is>
          <t>200 unités</t>
        </is>
      </c>
      <c r="C18" s="5" t="inlineStr">
        <is>
          <t>CHF 0,15/cigarette + TVA</t>
        </is>
      </c>
      <c r="D18" s="5" t="inlineStr"/>
      <c r="E18" s="5" t="inlineStr"/>
    </row>
    <row r="19">
      <c r="A19" s="5" t="inlineStr">
        <is>
          <t>Viande / charcuterie</t>
        </is>
      </c>
      <c r="B19" s="13" t="inlineStr">
        <is>
          <t>1 kg</t>
        </is>
      </c>
      <c r="C19" s="5" t="inlineStr">
        <is>
          <t>CHF 17/kg taxe agricole</t>
        </is>
      </c>
      <c r="D19" s="5" t="inlineStr"/>
      <c r="E19" s="5" t="inlineStr"/>
    </row>
    <row r="20">
      <c r="A20" s="5" t="inlineStr">
        <is>
          <t>Carburant (réservoir)</t>
        </is>
      </c>
      <c r="B20" s="13" t="inlineStr">
        <is>
          <t>Plein + 25L bidon</t>
        </is>
      </c>
      <c r="C20" s="5" t="inlineStr">
        <is>
          <t>Taxe carburant + TVA</t>
        </is>
      </c>
      <c r="D20" s="5" t="inlineStr"/>
      <c r="E20" s="5" t="inlineStr"/>
    </row>
    <row r="22">
      <c r="A22" s="12" t="inlineStr">
        <is>
          <t>Tarif douanier Tares — référence sans détail</t>
        </is>
      </c>
    </row>
    <row r="23">
      <c r="A23" s="5" t="inlineStr">
        <is>
          <t>Consultation officielle des positions tarifaires (8 chiffres) :</t>
        </is>
      </c>
      <c r="B23" s="5" t="inlineStr">
        <is>
          <t>https://tares.ezv.admin.ch</t>
        </is>
      </c>
    </row>
  </sheetData>
  <mergeCells count="6">
    <mergeCell ref="B23:E23"/>
    <mergeCell ref="A8:E8"/>
    <mergeCell ref="A1:E1"/>
    <mergeCell ref="A14:E14"/>
    <mergeCell ref="A22:E22"/>
    <mergeCell ref="A3:E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40" customWidth="1" min="1" max="1"/>
    <col width="22" customWidth="1" min="2" max="2"/>
    <col width="22" customWidth="1" min="3" max="3"/>
    <col width="22" customWidth="1" min="4" max="4"/>
  </cols>
  <sheetData>
    <row r="1" ht="26" customHeight="1">
      <c r="A1" s="7" t="inlineStr">
        <is>
          <t>COMPARATIF 3 SCÉNARIOS</t>
        </is>
      </c>
    </row>
    <row r="3">
      <c r="A3" s="2" t="inlineStr">
        <is>
          <t>Paramètre</t>
        </is>
      </c>
      <c r="B3" s="2" t="inlineStr">
        <is>
          <t>Voyageur 1 (250 CHF)</t>
        </is>
      </c>
      <c r="C3" s="2" t="inlineStr">
        <is>
          <t>Voyageur 2 (800 CHF)</t>
        </is>
      </c>
      <c r="D3" s="2" t="inlineStr">
        <is>
          <t>Importation commerciale (5 000 CHF)</t>
        </is>
      </c>
    </row>
    <row r="4">
      <c r="A4" s="3" t="inlineStr">
        <is>
          <t>Type opération</t>
        </is>
      </c>
      <c r="B4" s="13" t="inlineStr">
        <is>
          <t>Voyageur retour</t>
        </is>
      </c>
      <c r="C4" s="13" t="inlineStr">
        <is>
          <t>Voyageur retour</t>
        </is>
      </c>
      <c r="D4" s="13" t="inlineStr">
        <is>
          <t>Importation commerciale</t>
        </is>
      </c>
    </row>
    <row r="5">
      <c r="A5" s="3" t="inlineStr">
        <is>
          <t>Valeur déclarée (CHF)</t>
        </is>
      </c>
      <c r="B5" s="8" t="n">
        <v>250</v>
      </c>
      <c r="C5" s="8" t="n">
        <v>800</v>
      </c>
      <c r="D5" s="8" t="n">
        <v>5000</v>
      </c>
    </row>
    <row r="6">
      <c r="A6" s="3" t="inlineStr">
        <is>
          <t>Franchise applicable (CHF)</t>
        </is>
      </c>
      <c r="B6" s="8" t="n">
        <v>150</v>
      </c>
      <c r="C6" s="8" t="n">
        <v>150</v>
      </c>
      <c r="D6" s="8" t="n">
        <v>0</v>
      </c>
    </row>
    <row r="7">
      <c r="A7" s="3" t="inlineStr">
        <is>
          <t>Excédent imposable (CHF)</t>
        </is>
      </c>
      <c r="B7" s="8" t="n">
        <v>100</v>
      </c>
      <c r="C7" s="8" t="n">
        <v>650</v>
      </c>
      <c r="D7" s="8" t="n">
        <v>5000</v>
      </c>
    </row>
    <row r="8">
      <c r="A8" s="3" t="inlineStr">
        <is>
          <t>Taux TVA</t>
        </is>
      </c>
      <c r="B8" s="13" t="inlineStr">
        <is>
          <t>8,1%</t>
        </is>
      </c>
      <c r="C8" s="13" t="inlineStr">
        <is>
          <t>8,1%</t>
        </is>
      </c>
      <c r="D8" s="13" t="inlineStr">
        <is>
          <t>8,1%</t>
        </is>
      </c>
    </row>
    <row r="9">
      <c r="A9" s="3" t="inlineStr">
        <is>
          <t>TVA due (CHF)</t>
        </is>
      </c>
      <c r="B9" s="8" t="n">
        <v>8.1</v>
      </c>
      <c r="C9" s="8" t="n">
        <v>52.65</v>
      </c>
      <c r="D9" s="8" t="n">
        <v>405</v>
      </c>
    </row>
    <row r="10">
      <c r="A10" s="3" t="inlineStr">
        <is>
          <t>Droits Tares estimés (CHF)</t>
        </is>
      </c>
      <c r="B10" s="8" t="n">
        <v>0</v>
      </c>
      <c r="C10" s="8" t="n">
        <v>0</v>
      </c>
      <c r="D10" s="8" t="n">
        <v>100</v>
      </c>
    </row>
    <row r="11">
      <c r="A11" s="14" t="inlineStr">
        <is>
          <t>TOTAL CHF DÛ</t>
        </is>
      </c>
      <c r="B11" s="10" t="n">
        <v>8.1</v>
      </c>
      <c r="C11" s="10" t="n">
        <v>52.65</v>
      </c>
      <c r="D11" s="10" t="n">
        <v>505</v>
      </c>
    </row>
    <row r="12">
      <c r="A12" s="3" t="inlineStr">
        <is>
          <t>Verdict</t>
        </is>
      </c>
      <c r="B12" s="13" t="inlineStr">
        <is>
          <t>Sous seuil → 0 si &lt;150 sinon TVA sur excédent</t>
        </is>
      </c>
      <c r="C12" s="13" t="inlineStr">
        <is>
          <t>Excédent 650 CHF taxé 8,1%</t>
        </is>
      </c>
      <c r="D12" s="13" t="inlineStr">
        <is>
          <t>Hors franchise voyageur — TVA + Tares</t>
        </is>
      </c>
    </row>
  </sheetData>
  <mergeCells count="1">
    <mergeCell ref="A1:D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13"/>
  <sheetViews>
    <sheetView workbookViewId="0">
      <selection activeCell="A1" sqref="A1"/>
    </sheetView>
  </sheetViews>
  <sheetFormatPr baseColWidth="8" defaultRowHeight="15"/>
  <cols>
    <col width="50" customWidth="1" min="1" max="1"/>
    <col width="70" customWidth="1" min="2" max="2"/>
  </cols>
  <sheetData>
    <row r="1" ht="26" customHeight="1">
      <c r="A1" s="7" t="inlineStr">
        <is>
          <t>SOURCES OFFICIELLES</t>
        </is>
      </c>
    </row>
    <row r="3">
      <c r="A3" s="2" t="inlineStr">
        <is>
          <t>Organisme / Texte</t>
        </is>
      </c>
      <c r="B3" s="2" t="inlineStr">
        <is>
          <t>URL</t>
        </is>
      </c>
    </row>
    <row r="4">
      <c r="A4" s="3" t="inlineStr">
        <is>
          <t>OFDF — Office fédéral douane et sécurité frontières</t>
        </is>
      </c>
      <c r="B4" s="5" t="inlineStr">
        <is>
          <t>https://www.bazg.admin.ch</t>
        </is>
      </c>
    </row>
    <row r="5">
      <c r="A5" s="3" t="inlineStr">
        <is>
          <t>ESTV — Administration fédérale des contributions</t>
        </is>
      </c>
      <c r="B5" s="5" t="inlineStr">
        <is>
          <t>https://www.estv.admin.ch</t>
        </is>
      </c>
    </row>
    <row r="6">
      <c r="A6" s="3" t="inlineStr">
        <is>
          <t>Tares — Tarif douanier officiel suisse</t>
        </is>
      </c>
      <c r="B6" s="5" t="inlineStr">
        <is>
          <t>https://tares.ezv.admin.ch</t>
        </is>
      </c>
    </row>
    <row r="7">
      <c r="A7" s="3" t="inlineStr">
        <is>
          <t>Fedlex RS 631.0 — Loi sur les douanes (LD)</t>
        </is>
      </c>
      <c r="B7" s="5" t="inlineStr">
        <is>
          <t>https://www.fedlex.admin.ch/eli/cc/2007/249/fr</t>
        </is>
      </c>
    </row>
    <row r="8">
      <c r="A8" s="3" t="inlineStr">
        <is>
          <t>Fedlex RS 641.20 — Loi sur la TVA (LTVA)</t>
        </is>
      </c>
      <c r="B8" s="5" t="inlineStr">
        <is>
          <t>https://www.fedlex.admin.ch/eli/cc/2009/615/fr</t>
        </is>
      </c>
    </row>
    <row r="9">
      <c r="A9" s="3" t="inlineStr">
        <is>
          <t>QuickZoll — App officielle déclaration mobile</t>
        </is>
      </c>
      <c r="B9" s="5" t="inlineStr">
        <is>
          <t>https://www.bazg.admin.ch/quickzoll</t>
        </is>
      </c>
    </row>
    <row r="10">
      <c r="A10" s="3" t="inlineStr">
        <is>
          <t>Douane française (DGDDI)</t>
        </is>
      </c>
      <c r="B10" s="5" t="inlineStr">
        <is>
          <t>https://www.douane.gouv.fr</t>
        </is>
      </c>
    </row>
    <row r="11">
      <c r="A11" s="3" t="inlineStr">
        <is>
          <t>Service-public.fr — Fiche cross-border</t>
        </is>
      </c>
      <c r="B11" s="5" t="inlineStr">
        <is>
          <t>https://www.service-public.fr/particuliers/vosdroits/F19345</t>
        </is>
      </c>
    </row>
    <row r="13">
      <c r="A13" s="15" t="inlineStr">
        <is>
          <t>Dernière vérification : 2026-05-03 — Mehdi Kabbaj</t>
        </is>
      </c>
    </row>
  </sheetData>
  <mergeCells count="2">
    <mergeCell ref="A13:B13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2026-05-03T15:43:57Z</dcterms:created>
  <dcterms:modified xmlns:dcterms="http://purl.org/dc/terms/" xmlns:xsi="http://www.w3.org/2001/XMLSchema-instance" xsi:type="dcterms:W3CDTF">2026-05-03T15:43:57Z</dcterms:modified>
</cp:coreProperties>
</file>